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11760"/>
  </bookViews>
  <sheets>
    <sheet name="Распределение субсидий " sheetId="1" r:id="rId1"/>
  </sheets>
  <definedNames>
    <definedName name="_xlnm.Print_Area" localSheetId="0">'Распределение субсидий '!$A$11:$S$66</definedName>
  </definedNames>
  <calcPr calcId="145621"/>
</workbook>
</file>

<file path=xl/calcChain.xml><?xml version="1.0" encoding="utf-8"?>
<calcChain xmlns="http://schemas.openxmlformats.org/spreadsheetml/2006/main">
  <c r="W66" i="1" l="1"/>
  <c r="R66" i="1"/>
  <c r="W65" i="1"/>
  <c r="U65" i="1"/>
  <c r="S65" i="1"/>
  <c r="V65" i="1"/>
  <c r="W64" i="1"/>
  <c r="W63" i="1"/>
  <c r="W62" i="1"/>
  <c r="W61" i="1"/>
  <c r="W60" i="1"/>
  <c r="U66" i="1"/>
  <c r="S66" i="1"/>
  <c r="W59" i="1"/>
  <c r="W58" i="1"/>
  <c r="W57" i="1"/>
  <c r="W56" i="1"/>
  <c r="W55" i="1"/>
  <c r="W54" i="1"/>
  <c r="W53" i="1"/>
  <c r="W52" i="1"/>
  <c r="W51" i="1"/>
  <c r="W50" i="1"/>
  <c r="U50" i="1"/>
  <c r="S50" i="1"/>
  <c r="V50" i="1"/>
  <c r="W48" i="1"/>
  <c r="U48" i="1"/>
  <c r="S48" i="1"/>
  <c r="V48" i="1"/>
  <c r="W47" i="1"/>
  <c r="U47" i="1"/>
  <c r="S47" i="1"/>
  <c r="W46" i="1"/>
  <c r="R46" i="1"/>
  <c r="W45" i="1"/>
  <c r="U45" i="1"/>
  <c r="S45" i="1"/>
  <c r="V45" i="1"/>
  <c r="W44" i="1"/>
  <c r="U44" i="1"/>
  <c r="S44" i="1"/>
  <c r="V44" i="1"/>
  <c r="W43" i="1"/>
  <c r="U43" i="1"/>
  <c r="S43" i="1"/>
  <c r="V43" i="1"/>
  <c r="W42" i="1"/>
  <c r="U42" i="1"/>
  <c r="U46" i="1" s="1"/>
  <c r="S42" i="1"/>
  <c r="S46" i="1" s="1"/>
  <c r="W41" i="1"/>
  <c r="R41" i="1"/>
  <c r="W40" i="1"/>
  <c r="U40" i="1"/>
  <c r="S40" i="1"/>
  <c r="V40" i="1"/>
  <c r="W39" i="1"/>
  <c r="U39" i="1"/>
  <c r="S39" i="1"/>
  <c r="V39" i="1"/>
  <c r="W38" i="1"/>
  <c r="U38" i="1"/>
  <c r="S38" i="1"/>
  <c r="V38" i="1"/>
  <c r="W37" i="1"/>
  <c r="U37" i="1"/>
  <c r="S37" i="1"/>
  <c r="V37" i="1"/>
  <c r="W36" i="1"/>
  <c r="U36" i="1"/>
  <c r="S36" i="1"/>
  <c r="V36" i="1"/>
  <c r="W35" i="1"/>
  <c r="U35" i="1"/>
  <c r="U41" i="1" s="1"/>
  <c r="S35" i="1"/>
  <c r="S41" i="1" s="1"/>
  <c r="W34" i="1"/>
  <c r="R34" i="1"/>
  <c r="W33" i="1"/>
  <c r="U33" i="1"/>
  <c r="S33" i="1"/>
  <c r="V33" i="1"/>
  <c r="W32" i="1"/>
  <c r="U32" i="1"/>
  <c r="S32" i="1"/>
  <c r="V32" i="1"/>
  <c r="W31" i="1"/>
  <c r="U31" i="1"/>
  <c r="S31" i="1"/>
  <c r="V31" i="1"/>
  <c r="W30" i="1"/>
  <c r="U30" i="1"/>
  <c r="U34" i="1" s="1"/>
  <c r="S30" i="1"/>
  <c r="S34" i="1" s="1"/>
  <c r="W29" i="1"/>
  <c r="R29" i="1"/>
  <c r="W28" i="1"/>
  <c r="U28" i="1"/>
  <c r="S28" i="1"/>
  <c r="V28" i="1"/>
  <c r="W27" i="1"/>
  <c r="U27" i="1"/>
  <c r="S27" i="1"/>
  <c r="V27" i="1"/>
  <c r="W26" i="1"/>
  <c r="U26" i="1"/>
  <c r="S26" i="1"/>
  <c r="V26" i="1"/>
  <c r="W25" i="1"/>
  <c r="U25" i="1"/>
  <c r="S25" i="1"/>
  <c r="V25" i="1"/>
  <c r="W24" i="1"/>
  <c r="U24" i="1"/>
  <c r="S24" i="1"/>
  <c r="V24" i="1"/>
  <c r="W23" i="1"/>
  <c r="U23" i="1"/>
  <c r="U29" i="1" s="1"/>
  <c r="S23" i="1"/>
  <c r="S29" i="1" s="1"/>
  <c r="R22" i="1"/>
  <c r="S22" i="1" l="1"/>
  <c r="W22" i="1"/>
  <c r="U22" i="1"/>
  <c r="T23" i="1"/>
  <c r="V23" i="1"/>
  <c r="V29" i="1" s="1"/>
  <c r="T24" i="1"/>
  <c r="T25" i="1"/>
  <c r="T26" i="1"/>
  <c r="T27" i="1"/>
  <c r="T28" i="1"/>
  <c r="T30" i="1"/>
  <c r="V30" i="1"/>
  <c r="V34" i="1" s="1"/>
  <c r="T31" i="1"/>
  <c r="T32" i="1"/>
  <c r="T33" i="1"/>
  <c r="T35" i="1"/>
  <c r="V35" i="1"/>
  <c r="V41" i="1" s="1"/>
  <c r="T36" i="1"/>
  <c r="T37" i="1"/>
  <c r="T38" i="1"/>
  <c r="T39" i="1"/>
  <c r="T40" i="1"/>
  <c r="T42" i="1"/>
  <c r="V42" i="1"/>
  <c r="V46" i="1" s="1"/>
  <c r="T43" i="1"/>
  <c r="T44" i="1"/>
  <c r="T45" i="1"/>
  <c r="T47" i="1"/>
  <c r="V47" i="1"/>
  <c r="T48" i="1"/>
  <c r="T50" i="1"/>
  <c r="V66" i="1"/>
  <c r="T65" i="1"/>
  <c r="T66" i="1" l="1"/>
  <c r="T41" i="1"/>
  <c r="T29" i="1"/>
  <c r="T46" i="1"/>
  <c r="T34" i="1"/>
  <c r="V22" i="1"/>
  <c r="T22" i="1" l="1"/>
</calcChain>
</file>

<file path=xl/sharedStrings.xml><?xml version="1.0" encoding="utf-8"?>
<sst xmlns="http://schemas.openxmlformats.org/spreadsheetml/2006/main" count="41" uniqueCount="39">
  <si>
    <t>Площадь, необходимая для обеспечения условного поголовья скота и птицы концентрированными кормами с учетом коэффициента, учитывающего поголовье КРС, усл. га</t>
  </si>
  <si>
    <r>
      <t xml:space="preserve">Размер субсидий на 1 га фактической посевной площади, руб.      </t>
    </r>
    <r>
      <rPr>
        <b/>
        <i/>
        <sz val="14"/>
        <rFont val="Times New Roman"/>
        <family val="1"/>
        <charset val="204"/>
      </rPr>
      <t>(гр.11 / гр.2)</t>
    </r>
    <r>
      <rPr>
        <sz val="14"/>
        <rFont val="Times New Roman"/>
        <family val="1"/>
        <charset val="204"/>
      </rPr>
      <t xml:space="preserve">   </t>
    </r>
  </si>
  <si>
    <t>Всего</t>
  </si>
  <si>
    <t>в том числе:</t>
  </si>
  <si>
    <t>Сахарная свекла</t>
  </si>
  <si>
    <t>Картофель</t>
  </si>
  <si>
    <t>Овощи открытого и закрытого грунта</t>
  </si>
  <si>
    <t>Посевная площадь под урожай 2014 года, га</t>
  </si>
  <si>
    <t>Утверждаю</t>
  </si>
  <si>
    <t>Заместитель Председателя Правительства</t>
  </si>
  <si>
    <t>Саратовской области-</t>
  </si>
  <si>
    <t xml:space="preserve">министр сельского хозяйства области </t>
  </si>
  <si>
    <t>Саратовской области</t>
  </si>
  <si>
    <t>__________________ А.А. Соловьев</t>
  </si>
  <si>
    <t xml:space="preserve">Распределение субсидий на оказание несвязной поддержки сельскохозяйственным товаропроизводителям  в области растениеводства за счет средств областного бюджета и за счет средств, источником финансового обеспечения которых являются субсидии из федерального бюджетов в 2015 году по _________________________________________________________муниципальному району Саратовской области </t>
  </si>
  <si>
    <t>№ п/п</t>
  </si>
  <si>
    <t>ИНН получателя субсидий</t>
  </si>
  <si>
    <t>Наименование получателя субсидий</t>
  </si>
  <si>
    <r>
      <t xml:space="preserve">Посевная площадь под урожай 2014 года с учетом поправочных коэффициентов, га </t>
    </r>
    <r>
      <rPr>
        <b/>
        <i/>
        <sz val="14"/>
        <rFont val="Times New Roman"/>
        <family val="1"/>
        <charset val="204"/>
      </rPr>
      <t>(гр.4</t>
    </r>
    <r>
      <rPr>
        <b/>
        <sz val="14"/>
        <rFont val="Times New Roman"/>
        <family val="1"/>
        <charset val="204"/>
      </rPr>
      <t>х3,3</t>
    </r>
    <r>
      <rPr>
        <b/>
        <i/>
        <sz val="14"/>
        <rFont val="Times New Roman"/>
        <family val="1"/>
        <charset val="204"/>
      </rPr>
      <t xml:space="preserve"> + гр.5</t>
    </r>
    <r>
      <rPr>
        <b/>
        <sz val="14"/>
        <rFont val="Times New Roman"/>
        <family val="1"/>
        <charset val="204"/>
      </rPr>
      <t>х</t>
    </r>
    <r>
      <rPr>
        <b/>
        <i/>
        <sz val="14"/>
        <rFont val="Times New Roman"/>
        <family val="1"/>
        <charset val="204"/>
      </rPr>
      <t>3,3 + гр.6</t>
    </r>
    <r>
      <rPr>
        <b/>
        <sz val="14"/>
        <rFont val="Times New Roman"/>
        <family val="1"/>
        <charset val="204"/>
      </rPr>
      <t>х</t>
    </r>
    <r>
      <rPr>
        <b/>
        <i/>
        <sz val="14"/>
        <rFont val="Times New Roman"/>
        <family val="1"/>
        <charset val="204"/>
      </rPr>
      <t>5,4 + гр.7)</t>
    </r>
  </si>
  <si>
    <t xml:space="preserve">Площадь посева без сахарной свеклы, овощей и картофеля </t>
  </si>
  <si>
    <r>
      <t xml:space="preserve">Посевная площадь по сельскохозяйственным культурам, усл. га </t>
    </r>
    <r>
      <rPr>
        <i/>
        <sz val="14"/>
        <rFont val="Times New Roman"/>
        <family val="1"/>
        <charset val="204"/>
      </rPr>
      <t>(гр.9хгр.10)</t>
    </r>
  </si>
  <si>
    <r>
      <t xml:space="preserve">Площадь, усл. га </t>
    </r>
    <r>
      <rPr>
        <b/>
        <i/>
        <sz val="12"/>
        <rFont val="Times New Roman"/>
        <family val="1"/>
        <charset val="204"/>
      </rPr>
      <t>(гр.11+гр.12)</t>
    </r>
  </si>
  <si>
    <r>
      <t xml:space="preserve">Ставка субсидий за счет средств, источником финансового обеспечения которых являются субсидии из федерального бюджетов , руб.   </t>
    </r>
    <r>
      <rPr>
        <b/>
        <i/>
        <sz val="14"/>
        <rFont val="Times New Roman"/>
        <family val="1"/>
        <charset val="204"/>
      </rPr>
      <t>(Объем субсидий/ итого по гр. 13)</t>
    </r>
  </si>
  <si>
    <t>Сумма субсидий к выаплате за счет средств, источником финансового обеспечения которых являются субсидии из федерального бюджета (гр.13 х гр.16)</t>
  </si>
  <si>
    <t xml:space="preserve">Первый заместитель министра </t>
  </si>
  <si>
    <t>Н.Н.Кудашова</t>
  </si>
  <si>
    <t xml:space="preserve">                   (подпись)</t>
  </si>
  <si>
    <t>(Ф.И.О.)</t>
  </si>
  <si>
    <t xml:space="preserve">Заместитель министра по развитию отрасли </t>
  </si>
  <si>
    <t>растениеводства, земельных отношений,</t>
  </si>
  <si>
    <t>технической политике, мелиорации и социального</t>
  </si>
  <si>
    <t>обустройства села</t>
  </si>
  <si>
    <t>управление развития животноводства</t>
  </si>
  <si>
    <t>А.Н.Зайцев</t>
  </si>
  <si>
    <t>отдел развития растениеводства и земельных отношений</t>
  </si>
  <si>
    <t>отдел экономического анализа и планирования</t>
  </si>
  <si>
    <r>
      <t xml:space="preserve">Ставка субсидий за счет средств областного бюджетана 1 усл.га  площади, руб.   </t>
    </r>
    <r>
      <rPr>
        <b/>
        <i/>
        <sz val="14"/>
        <rFont val="Times New Roman"/>
        <family val="1"/>
        <charset val="204"/>
      </rPr>
      <t>(Объем субсидий/ итого по гр. 13)</t>
    </r>
  </si>
  <si>
    <r>
      <t>Сумма субсидий к выплате за счет средств областного бюджета, руб.  (</t>
    </r>
    <r>
      <rPr>
        <i/>
        <sz val="14"/>
        <rFont val="Times New Roman"/>
        <family val="1"/>
        <charset val="204"/>
      </rPr>
      <t>гр.13 хгр.14)</t>
    </r>
  </si>
  <si>
    <t xml:space="preserve">Интенсивность использования посевных площадей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</si>
</sst>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0" x14ac:knownFonts="1">
    <font>
      <sz val="10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Arial Black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2" fontId="1" fillId="0" borderId="0" xfId="0" applyNumberFormat="1" applyFont="1"/>
    <xf numFmtId="0" fontId="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6" fontId="3" fillId="0" borderId="2" xfId="0" quotePrefix="1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4" fontId="1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vertical="center"/>
    </xf>
    <xf numFmtId="0" fontId="12" fillId="0" borderId="0" xfId="0" applyFont="1"/>
    <xf numFmtId="0" fontId="6" fillId="0" borderId="2" xfId="0" applyFont="1" applyBorder="1" applyAlignment="1">
      <alignment horizontal="center" vertical="center" wrapText="1"/>
    </xf>
    <xf numFmtId="166" fontId="5" fillId="0" borderId="2" xfId="0" quotePrefix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vertical="center"/>
    </xf>
    <xf numFmtId="166" fontId="5" fillId="0" borderId="0" xfId="0" quotePrefix="1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vertical="center"/>
    </xf>
    <xf numFmtId="166" fontId="3" fillId="0" borderId="0" xfId="0" quotePrefix="1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4" fontId="1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2" fontId="5" fillId="0" borderId="3" xfId="0" applyNumberFormat="1" applyFont="1" applyFill="1" applyBorder="1" applyAlignment="1">
      <alignment horizontal="center" vertical="center" textRotation="90" wrapText="1"/>
    </xf>
    <xf numFmtId="2" fontId="5" fillId="0" borderId="6" xfId="0" applyNumberFormat="1" applyFont="1" applyFill="1" applyBorder="1" applyAlignment="1">
      <alignment horizontal="center" vertical="center" textRotation="90" wrapText="1"/>
    </xf>
    <xf numFmtId="2" fontId="5" fillId="0" borderId="7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7"/>
  <sheetViews>
    <sheetView tabSelected="1" view="pageBreakPreview" topLeftCell="D17" zoomScale="60" workbookViewId="0">
      <selection activeCell="J18" sqref="J18:J20"/>
    </sheetView>
  </sheetViews>
  <sheetFormatPr defaultRowHeight="16.5" x14ac:dyDescent="0.25"/>
  <cols>
    <col min="1" max="1" width="8.85546875" style="1" customWidth="1"/>
    <col min="2" max="2" width="15" style="1" customWidth="1"/>
    <col min="3" max="3" width="22.28515625" style="1" customWidth="1"/>
    <col min="4" max="4" width="18.7109375" style="2" customWidth="1"/>
    <col min="5" max="5" width="17.42578125" style="1" customWidth="1"/>
    <col min="6" max="6" width="17.85546875" style="1" customWidth="1"/>
    <col min="7" max="7" width="16.85546875" style="1" customWidth="1"/>
    <col min="8" max="8" width="17.7109375" style="1" customWidth="1"/>
    <col min="9" max="9" width="19.85546875" style="1" customWidth="1"/>
    <col min="10" max="12" width="18.140625" style="1" customWidth="1"/>
    <col min="13" max="13" width="19.85546875" style="1" customWidth="1"/>
    <col min="14" max="14" width="18.5703125" style="1" customWidth="1"/>
    <col min="15" max="15" width="18.85546875" style="1" customWidth="1"/>
    <col min="16" max="16" width="19.28515625" style="1" customWidth="1"/>
    <col min="17" max="17" width="22.7109375" style="1" customWidth="1"/>
    <col min="18" max="18" width="12.42578125" style="1" hidden="1" customWidth="1"/>
    <col min="19" max="19" width="9.28515625" style="1" hidden="1" customWidth="1"/>
    <col min="20" max="20" width="15.140625" style="1" hidden="1" customWidth="1"/>
    <col min="21" max="21" width="19.28515625" style="1" hidden="1" customWidth="1"/>
    <col min="22" max="22" width="18.140625" style="1" hidden="1" customWidth="1"/>
    <col min="23" max="23" width="20.42578125" style="1" hidden="1" customWidth="1"/>
    <col min="24" max="25" width="19.85546875" style="1" customWidth="1"/>
    <col min="26" max="16384" width="9.140625" style="1"/>
  </cols>
  <sheetData>
    <row r="2" spans="1:21" ht="9.75" customHeight="1" x14ac:dyDescent="0.25"/>
    <row r="3" spans="1:21" ht="9.75" customHeight="1" x14ac:dyDescent="0.25"/>
    <row r="4" spans="1:21" ht="9.75" customHeight="1" x14ac:dyDescent="0.25"/>
    <row r="5" spans="1:21" ht="9.75" customHeight="1" x14ac:dyDescent="0.25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9.75" customHeight="1" x14ac:dyDescent="0.25">
      <c r="A6" s="3"/>
      <c r="B6" s="3"/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9.75" customHeight="1" x14ac:dyDescent="0.25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9.75" customHeight="1" x14ac:dyDescent="0.25">
      <c r="A8" s="3"/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ht="2.25" customHeight="1" x14ac:dyDescent="0.25">
      <c r="A9" s="3"/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1" ht="18" hidden="1" x14ac:dyDescent="0.25">
      <c r="A10" s="3"/>
      <c r="B10" s="3"/>
      <c r="C10" s="3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 ht="22.5" customHeight="1" x14ac:dyDescent="0.25">
      <c r="A11" s="3"/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109" t="s">
        <v>8</v>
      </c>
      <c r="P11" s="109"/>
      <c r="Q11" s="109"/>
      <c r="R11" s="109"/>
      <c r="S11" s="109"/>
      <c r="T11" s="109"/>
    </row>
    <row r="12" spans="1:21" ht="18.75" customHeigh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110" t="s">
        <v>9</v>
      </c>
      <c r="P12" s="110"/>
      <c r="Q12" s="110"/>
      <c r="R12" s="110"/>
      <c r="S12" s="110"/>
      <c r="T12" s="110"/>
      <c r="U12" s="110"/>
    </row>
    <row r="13" spans="1:21" ht="18.75" customHeight="1" x14ac:dyDescent="0.25">
      <c r="A13" s="3"/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110" t="s">
        <v>10</v>
      </c>
      <c r="P13" s="110"/>
      <c r="Q13" s="110"/>
      <c r="R13" s="110"/>
      <c r="S13" s="110"/>
      <c r="T13" s="110"/>
      <c r="U13" s="110"/>
    </row>
    <row r="14" spans="1:21" ht="18.75" customHeigh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110" t="s">
        <v>11</v>
      </c>
      <c r="P14" s="110"/>
      <c r="Q14" s="110"/>
      <c r="R14" s="110"/>
      <c r="S14" s="110"/>
      <c r="T14" s="110"/>
      <c r="U14" s="110"/>
    </row>
    <row r="15" spans="1:21" ht="18.75" customHeight="1" x14ac:dyDescent="0.25">
      <c r="A15" s="3"/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110" t="s">
        <v>12</v>
      </c>
      <c r="P15" s="110"/>
      <c r="Q15" s="110"/>
      <c r="R15" s="110"/>
      <c r="S15" s="110"/>
      <c r="T15" s="110"/>
      <c r="U15" s="110"/>
    </row>
    <row r="16" spans="1:21" ht="18.75" customHeight="1" x14ac:dyDescent="0.25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110" t="s">
        <v>13</v>
      </c>
      <c r="P16" s="110"/>
      <c r="Q16" s="110"/>
      <c r="R16" s="110"/>
      <c r="S16" s="110"/>
      <c r="T16" s="110"/>
      <c r="U16" s="110"/>
    </row>
    <row r="17" spans="1:25" ht="75" customHeight="1" x14ac:dyDescent="0.25">
      <c r="A17" s="116" t="s">
        <v>14</v>
      </c>
      <c r="B17" s="116"/>
      <c r="C17" s="116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7"/>
      <c r="S17" s="117"/>
      <c r="T17" s="5"/>
    </row>
    <row r="18" spans="1:25" ht="36.75" customHeight="1" x14ac:dyDescent="0.25">
      <c r="A18" s="96" t="s">
        <v>15</v>
      </c>
      <c r="B18" s="96" t="s">
        <v>16</v>
      </c>
      <c r="C18" s="96" t="s">
        <v>17</v>
      </c>
      <c r="D18" s="112" t="s">
        <v>7</v>
      </c>
      <c r="E18" s="118"/>
      <c r="F18" s="118"/>
      <c r="G18" s="118"/>
      <c r="H18" s="118"/>
      <c r="I18" s="102" t="s">
        <v>18</v>
      </c>
      <c r="J18" s="106" t="s">
        <v>38</v>
      </c>
      <c r="K18" s="102" t="s">
        <v>20</v>
      </c>
      <c r="L18" s="99" t="s">
        <v>0</v>
      </c>
      <c r="M18" s="105" t="s">
        <v>21</v>
      </c>
      <c r="N18" s="102" t="s">
        <v>36</v>
      </c>
      <c r="O18" s="102" t="s">
        <v>37</v>
      </c>
      <c r="P18" s="102" t="s">
        <v>22</v>
      </c>
      <c r="Q18" s="113" t="s">
        <v>23</v>
      </c>
      <c r="R18" s="6"/>
      <c r="S18" s="108" t="s">
        <v>1</v>
      </c>
      <c r="T18" s="111"/>
      <c r="U18" s="7"/>
    </row>
    <row r="19" spans="1:25" ht="15.75" customHeight="1" x14ac:dyDescent="0.25">
      <c r="A19" s="97"/>
      <c r="B19" s="97"/>
      <c r="C19" s="97"/>
      <c r="E19" s="112" t="s">
        <v>3</v>
      </c>
      <c r="F19" s="112"/>
      <c r="G19" s="112"/>
      <c r="H19" s="112"/>
      <c r="I19" s="103"/>
      <c r="J19" s="106"/>
      <c r="K19" s="103"/>
      <c r="L19" s="100"/>
      <c r="M19" s="105"/>
      <c r="N19" s="103"/>
      <c r="O19" s="103"/>
      <c r="P19" s="103"/>
      <c r="Q19" s="114"/>
      <c r="R19" s="6"/>
      <c r="S19" s="108"/>
      <c r="T19" s="111"/>
      <c r="U19" s="7"/>
    </row>
    <row r="20" spans="1:25" ht="207.75" customHeight="1" x14ac:dyDescent="0.25">
      <c r="A20" s="98"/>
      <c r="B20" s="98"/>
      <c r="C20" s="98"/>
      <c r="D20" s="8" t="s">
        <v>4</v>
      </c>
      <c r="E20" s="8" t="s">
        <v>5</v>
      </c>
      <c r="F20" s="42" t="s">
        <v>6</v>
      </c>
      <c r="G20" s="44" t="s">
        <v>19</v>
      </c>
      <c r="H20" s="44" t="s">
        <v>2</v>
      </c>
      <c r="I20" s="104"/>
      <c r="J20" s="106"/>
      <c r="K20" s="104"/>
      <c r="L20" s="101"/>
      <c r="M20" s="105"/>
      <c r="N20" s="104"/>
      <c r="O20" s="104"/>
      <c r="P20" s="104"/>
      <c r="Q20" s="115"/>
      <c r="R20" s="6"/>
      <c r="S20" s="108"/>
      <c r="T20" s="111"/>
      <c r="U20" s="7"/>
      <c r="W20" s="9"/>
    </row>
    <row r="21" spans="1:25" ht="18.75" x14ac:dyDescent="0.3">
      <c r="A21" s="10">
        <v>1</v>
      </c>
      <c r="B21" s="10">
        <v>2</v>
      </c>
      <c r="C21" s="10">
        <v>3</v>
      </c>
      <c r="D21" s="11">
        <v>4</v>
      </c>
      <c r="E21" s="10">
        <v>5</v>
      </c>
      <c r="F21" s="11">
        <v>6</v>
      </c>
      <c r="G21" s="10">
        <v>7</v>
      </c>
      <c r="H21" s="44">
        <v>8</v>
      </c>
      <c r="I21" s="11">
        <v>9</v>
      </c>
      <c r="J21" s="10">
        <v>10</v>
      </c>
      <c r="K21" s="10">
        <v>11</v>
      </c>
      <c r="L21" s="11">
        <v>12</v>
      </c>
      <c r="M21" s="10">
        <v>13</v>
      </c>
      <c r="N21" s="12">
        <v>14</v>
      </c>
      <c r="O21" s="12">
        <v>15</v>
      </c>
      <c r="P21" s="12">
        <v>16</v>
      </c>
      <c r="Q21" s="10">
        <v>17</v>
      </c>
      <c r="R21" s="13"/>
      <c r="S21" s="12">
        <v>12</v>
      </c>
      <c r="T21" s="14"/>
    </row>
    <row r="22" spans="1:25" ht="18.75" x14ac:dyDescent="0.25">
      <c r="A22" s="15"/>
      <c r="B22" s="15"/>
      <c r="C22" s="15"/>
      <c r="D22" s="16"/>
      <c r="E22" s="17"/>
      <c r="F22" s="18"/>
      <c r="G22" s="18"/>
      <c r="H22" s="18"/>
      <c r="I22" s="18"/>
      <c r="J22" s="19"/>
      <c r="K22" s="19"/>
      <c r="L22" s="45"/>
      <c r="M22" s="17"/>
      <c r="N22" s="18"/>
      <c r="O22" s="21"/>
      <c r="P22" s="22"/>
      <c r="Q22" s="22"/>
      <c r="R22" s="23" t="e">
        <f>R29+R34+R41+R46+#REF!+R59+R66</f>
        <v>#REF!</v>
      </c>
      <c r="S22" s="23" t="e">
        <f>S29+S34+S41+S46+#REF!+S59+S66</f>
        <v>#DIV/0!</v>
      </c>
      <c r="T22" s="23" t="e">
        <f>T29+T34+T41+T46+#REF!+T59+T66</f>
        <v>#REF!</v>
      </c>
      <c r="U22" s="22" t="e">
        <f>U29+U34+U41+U46+#REF!+U59+U66</f>
        <v>#REF!</v>
      </c>
      <c r="V22" s="23" t="e">
        <f>V29+V34+V41+V46+#REF!+V59+V66</f>
        <v>#REF!</v>
      </c>
      <c r="W22" s="22" t="e">
        <f>W29+W34+W41+W46+#REF!+W59+W66</f>
        <v>#REF!</v>
      </c>
      <c r="X22" s="34"/>
      <c r="Y22" s="34"/>
    </row>
    <row r="23" spans="1:25" ht="18.75" x14ac:dyDescent="0.3">
      <c r="A23" s="24"/>
      <c r="B23" s="24"/>
      <c r="C23" s="24"/>
      <c r="D23" s="25"/>
      <c r="E23" s="19"/>
      <c r="F23" s="26"/>
      <c r="G23" s="26"/>
      <c r="H23" s="26"/>
      <c r="I23" s="26"/>
      <c r="J23" s="20"/>
      <c r="K23" s="20"/>
      <c r="L23" s="27"/>
      <c r="M23" s="46"/>
      <c r="N23" s="29"/>
      <c r="O23" s="43"/>
      <c r="P23" s="29"/>
      <c r="Q23" s="30"/>
      <c r="R23" s="31">
        <v>2787504.86</v>
      </c>
      <c r="S23" s="32" t="e">
        <f t="shared" ref="S23:S28" si="0">ROUND(Q23/D23,2)</f>
        <v>#DIV/0!</v>
      </c>
      <c r="T23" s="33">
        <f>(E23*1.8)+(F23*3.3)+(G23*5.4)+H23</f>
        <v>0</v>
      </c>
      <c r="U23" s="34">
        <f>M23*N23</f>
        <v>0</v>
      </c>
      <c r="V23" s="1" t="e">
        <f>(E23*1.8+F23*3.3+G23*5.4+H23)*J23*#REF!+L23</f>
        <v>#REF!</v>
      </c>
      <c r="W23" s="9">
        <f>M23*O23</f>
        <v>0</v>
      </c>
    </row>
    <row r="24" spans="1:25" ht="18.75" x14ac:dyDescent="0.3">
      <c r="A24" s="24"/>
      <c r="B24" s="24"/>
      <c r="C24" s="24"/>
      <c r="D24" s="25"/>
      <c r="E24" s="19"/>
      <c r="F24" s="26"/>
      <c r="G24" s="26"/>
      <c r="H24" s="26"/>
      <c r="I24" s="26"/>
      <c r="J24" s="20"/>
      <c r="K24" s="20"/>
      <c r="L24" s="27"/>
      <c r="M24" s="28"/>
      <c r="N24" s="29"/>
      <c r="O24" s="43"/>
      <c r="P24" s="29"/>
      <c r="Q24" s="30"/>
      <c r="R24" s="31">
        <v>6128154.0800000001</v>
      </c>
      <c r="S24" s="32" t="e">
        <f t="shared" si="0"/>
        <v>#DIV/0!</v>
      </c>
      <c r="T24" s="33">
        <f t="shared" ref="T24:T50" si="1">(E24*1.8)+(F24*3.3)+(G24*5.4)+H24</f>
        <v>0</v>
      </c>
      <c r="U24" s="34">
        <f t="shared" ref="U24:U65" si="2">M24*N24</f>
        <v>0</v>
      </c>
      <c r="V24" s="1" t="e">
        <f>(E24*1.8+F24*3.3+G24*5.4+H24)*J24*#REF!+L24</f>
        <v>#REF!</v>
      </c>
      <c r="W24" s="9">
        <f t="shared" ref="W24:W66" si="3">M24*O24</f>
        <v>0</v>
      </c>
    </row>
    <row r="25" spans="1:25" ht="18.75" x14ac:dyDescent="0.3">
      <c r="A25" s="24"/>
      <c r="B25" s="24"/>
      <c r="C25" s="24"/>
      <c r="D25" s="25"/>
      <c r="E25" s="19"/>
      <c r="F25" s="26"/>
      <c r="G25" s="26"/>
      <c r="H25" s="26"/>
      <c r="I25" s="26"/>
      <c r="J25" s="20"/>
      <c r="K25" s="20"/>
      <c r="L25" s="27"/>
      <c r="M25" s="28"/>
      <c r="N25" s="29"/>
      <c r="O25" s="43"/>
      <c r="P25" s="29"/>
      <c r="Q25" s="30"/>
      <c r="R25" s="31">
        <v>2032687.65</v>
      </c>
      <c r="S25" s="32" t="e">
        <f t="shared" si="0"/>
        <v>#DIV/0!</v>
      </c>
      <c r="T25" s="33">
        <f t="shared" si="1"/>
        <v>0</v>
      </c>
      <c r="U25" s="34">
        <f t="shared" si="2"/>
        <v>0</v>
      </c>
      <c r="V25" s="1" t="e">
        <f>(E25*1.8+F25*3.3+G25*5.4+H25)*J25*#REF!+L25</f>
        <v>#REF!</v>
      </c>
      <c r="W25" s="9">
        <f t="shared" si="3"/>
        <v>0</v>
      </c>
    </row>
    <row r="26" spans="1:25" ht="18.75" x14ac:dyDescent="0.3">
      <c r="A26" s="24"/>
      <c r="B26" s="24"/>
      <c r="C26" s="24"/>
      <c r="D26" s="25"/>
      <c r="E26" s="19"/>
      <c r="F26" s="26"/>
      <c r="G26" s="26"/>
      <c r="H26" s="26"/>
      <c r="I26" s="26"/>
      <c r="J26" s="20"/>
      <c r="K26" s="20"/>
      <c r="L26" s="27"/>
      <c r="M26" s="28"/>
      <c r="N26" s="29"/>
      <c r="O26" s="43"/>
      <c r="P26" s="29"/>
      <c r="Q26" s="30"/>
      <c r="R26" s="31">
        <v>3362160.11</v>
      </c>
      <c r="S26" s="32" t="e">
        <f t="shared" si="0"/>
        <v>#DIV/0!</v>
      </c>
      <c r="T26" s="33">
        <f t="shared" si="1"/>
        <v>0</v>
      </c>
      <c r="U26" s="34">
        <f t="shared" si="2"/>
        <v>0</v>
      </c>
      <c r="V26" s="1" t="e">
        <f>(E26*1.8+F26*3.3+G26*5.4+H26)*J26*#REF!+L26</f>
        <v>#REF!</v>
      </c>
      <c r="W26" s="9">
        <f t="shared" si="3"/>
        <v>0</v>
      </c>
    </row>
    <row r="27" spans="1:25" ht="18.75" x14ac:dyDescent="0.3">
      <c r="A27" s="24"/>
      <c r="B27" s="24"/>
      <c r="C27" s="24"/>
      <c r="D27" s="25"/>
      <c r="E27" s="19"/>
      <c r="F27" s="26"/>
      <c r="G27" s="26"/>
      <c r="H27" s="26"/>
      <c r="I27" s="26"/>
      <c r="J27" s="20"/>
      <c r="K27" s="20"/>
      <c r="L27" s="27"/>
      <c r="M27" s="28"/>
      <c r="N27" s="29"/>
      <c r="O27" s="43"/>
      <c r="P27" s="29"/>
      <c r="Q27" s="30"/>
      <c r="R27" s="31">
        <v>4364564.43</v>
      </c>
      <c r="S27" s="32" t="e">
        <f t="shared" si="0"/>
        <v>#DIV/0!</v>
      </c>
      <c r="T27" s="33">
        <f t="shared" si="1"/>
        <v>0</v>
      </c>
      <c r="U27" s="34">
        <f t="shared" si="2"/>
        <v>0</v>
      </c>
      <c r="V27" s="1" t="e">
        <f>(E27*1.8+F27*3.3+G27*5.4+H27)*J27*#REF!+L27</f>
        <v>#REF!</v>
      </c>
      <c r="W27" s="9">
        <f t="shared" si="3"/>
        <v>0</v>
      </c>
    </row>
    <row r="28" spans="1:25" ht="18.75" x14ac:dyDescent="0.3">
      <c r="A28" s="24"/>
      <c r="B28" s="24"/>
      <c r="C28" s="24"/>
      <c r="D28" s="25"/>
      <c r="E28" s="19"/>
      <c r="F28" s="26"/>
      <c r="G28" s="26"/>
      <c r="H28" s="26"/>
      <c r="I28" s="26"/>
      <c r="J28" s="20"/>
      <c r="K28" s="20"/>
      <c r="L28" s="27"/>
      <c r="M28" s="28"/>
      <c r="N28" s="29"/>
      <c r="O28" s="43"/>
      <c r="P28" s="29"/>
      <c r="Q28" s="30"/>
      <c r="R28" s="31">
        <v>1969764.51</v>
      </c>
      <c r="S28" s="32" t="e">
        <f t="shared" si="0"/>
        <v>#DIV/0!</v>
      </c>
      <c r="T28" s="33">
        <f t="shared" si="1"/>
        <v>0</v>
      </c>
      <c r="U28" s="34">
        <f t="shared" si="2"/>
        <v>0</v>
      </c>
      <c r="V28" s="1" t="e">
        <f>(E28*1.8+F28*3.3+G28*5.4+H28)*J28*#REF!+L28</f>
        <v>#REF!</v>
      </c>
      <c r="W28" s="9">
        <f t="shared" si="3"/>
        <v>0</v>
      </c>
    </row>
    <row r="29" spans="1:25" ht="18.75" x14ac:dyDescent="0.3">
      <c r="A29" s="15"/>
      <c r="B29" s="15"/>
      <c r="C29" s="15"/>
      <c r="D29" s="35"/>
      <c r="E29" s="36"/>
      <c r="F29" s="17"/>
      <c r="G29" s="17"/>
      <c r="H29" s="17"/>
      <c r="I29" s="17"/>
      <c r="J29" s="37"/>
      <c r="K29" s="37"/>
      <c r="L29" s="38"/>
      <c r="M29" s="39"/>
      <c r="N29" s="18"/>
      <c r="O29" s="21"/>
      <c r="P29" s="22"/>
      <c r="Q29" s="22"/>
      <c r="R29" s="23">
        <f t="shared" ref="R29:V29" si="4">SUM(R23:R28)</f>
        <v>20644835.640000001</v>
      </c>
      <c r="S29" s="23" t="e">
        <f t="shared" si="4"/>
        <v>#DIV/0!</v>
      </c>
      <c r="T29" s="23">
        <f t="shared" si="4"/>
        <v>0</v>
      </c>
      <c r="U29" s="22">
        <f t="shared" si="4"/>
        <v>0</v>
      </c>
      <c r="V29" s="40" t="e">
        <f t="shared" si="4"/>
        <v>#REF!</v>
      </c>
      <c r="W29" s="9">
        <f t="shared" si="3"/>
        <v>0</v>
      </c>
    </row>
    <row r="30" spans="1:25" ht="18.75" x14ac:dyDescent="0.3">
      <c r="A30" s="24"/>
      <c r="B30" s="24"/>
      <c r="C30" s="24"/>
      <c r="D30" s="25"/>
      <c r="E30" s="19"/>
      <c r="F30" s="26"/>
      <c r="G30" s="26"/>
      <c r="H30" s="26"/>
      <c r="I30" s="26"/>
      <c r="J30" s="20"/>
      <c r="K30" s="20"/>
      <c r="L30" s="27"/>
      <c r="M30" s="28"/>
      <c r="N30" s="29"/>
      <c r="O30" s="43"/>
      <c r="P30" s="29"/>
      <c r="Q30" s="30"/>
      <c r="R30" s="31">
        <v>2884787.88</v>
      </c>
      <c r="S30" s="32" t="e">
        <f>ROUND(Q30/D30,2)</f>
        <v>#DIV/0!</v>
      </c>
      <c r="T30" s="33">
        <f t="shared" si="1"/>
        <v>0</v>
      </c>
      <c r="U30" s="34">
        <f t="shared" si="2"/>
        <v>0</v>
      </c>
      <c r="V30" s="1" t="e">
        <f>(E30*1.8+F30*3.3+G30*5.4+H30)*J30*#REF!+L30</f>
        <v>#REF!</v>
      </c>
      <c r="W30" s="9">
        <f t="shared" si="3"/>
        <v>0</v>
      </c>
    </row>
    <row r="31" spans="1:25" ht="18.75" x14ac:dyDescent="0.3">
      <c r="A31" s="24"/>
      <c r="B31" s="24"/>
      <c r="C31" s="24"/>
      <c r="D31" s="25"/>
      <c r="E31" s="19"/>
      <c r="F31" s="26"/>
      <c r="G31" s="26"/>
      <c r="H31" s="26"/>
      <c r="I31" s="26"/>
      <c r="J31" s="20"/>
      <c r="K31" s="20"/>
      <c r="L31" s="27"/>
      <c r="M31" s="28"/>
      <c r="N31" s="29"/>
      <c r="O31" s="43"/>
      <c r="P31" s="29"/>
      <c r="Q31" s="30"/>
      <c r="R31" s="31">
        <v>5900180.6399999997</v>
      </c>
      <c r="S31" s="32" t="e">
        <f>ROUND(Q31/D31,2)</f>
        <v>#DIV/0!</v>
      </c>
      <c r="T31" s="33">
        <f t="shared" si="1"/>
        <v>0</v>
      </c>
      <c r="U31" s="34">
        <f t="shared" si="2"/>
        <v>0</v>
      </c>
      <c r="V31" s="1" t="e">
        <f>(E31*1.8+F31*3.3+G31*5.4+H31)*J31*#REF!+L31</f>
        <v>#REF!</v>
      </c>
      <c r="W31" s="9">
        <f t="shared" si="3"/>
        <v>0</v>
      </c>
    </row>
    <row r="32" spans="1:25" ht="18.75" x14ac:dyDescent="0.3">
      <c r="A32" s="24"/>
      <c r="B32" s="24"/>
      <c r="C32" s="24"/>
      <c r="D32" s="25"/>
      <c r="E32" s="19"/>
      <c r="F32" s="26"/>
      <c r="G32" s="26"/>
      <c r="H32" s="26"/>
      <c r="I32" s="26"/>
      <c r="J32" s="20"/>
      <c r="K32" s="20"/>
      <c r="L32" s="27"/>
      <c r="M32" s="28"/>
      <c r="N32" s="29"/>
      <c r="O32" s="43"/>
      <c r="P32" s="29"/>
      <c r="Q32" s="30"/>
      <c r="R32" s="31">
        <v>5119086.17</v>
      </c>
      <c r="S32" s="32" t="e">
        <f>ROUND(Q32/D32,2)</f>
        <v>#DIV/0!</v>
      </c>
      <c r="T32" s="33">
        <f t="shared" si="1"/>
        <v>0</v>
      </c>
      <c r="U32" s="34">
        <f t="shared" si="2"/>
        <v>0</v>
      </c>
      <c r="V32" s="1" t="e">
        <f>(E32*1.8+F32*3.3+G32*5.4+H32)*J32*#REF!+L32</f>
        <v>#REF!</v>
      </c>
      <c r="W32" s="9">
        <f t="shared" si="3"/>
        <v>0</v>
      </c>
    </row>
    <row r="33" spans="1:23" ht="18.75" x14ac:dyDescent="0.3">
      <c r="A33" s="24"/>
      <c r="B33" s="24"/>
      <c r="C33" s="24"/>
      <c r="D33" s="25"/>
      <c r="E33" s="19"/>
      <c r="F33" s="26"/>
      <c r="G33" s="26"/>
      <c r="H33" s="26"/>
      <c r="I33" s="26"/>
      <c r="J33" s="20"/>
      <c r="K33" s="20"/>
      <c r="L33" s="27"/>
      <c r="M33" s="28"/>
      <c r="N33" s="29"/>
      <c r="O33" s="43"/>
      <c r="P33" s="29"/>
      <c r="Q33" s="30"/>
      <c r="R33" s="31">
        <v>2854930.01</v>
      </c>
      <c r="S33" s="32" t="e">
        <f>ROUND(Q33/D33,2)</f>
        <v>#DIV/0!</v>
      </c>
      <c r="T33" s="33">
        <f t="shared" si="1"/>
        <v>0</v>
      </c>
      <c r="U33" s="34">
        <f t="shared" si="2"/>
        <v>0</v>
      </c>
      <c r="V33" s="1" t="e">
        <f>(E33*1.8+F33*3.3+G33*5.4+H33)*J33*#REF!+L33</f>
        <v>#REF!</v>
      </c>
      <c r="W33" s="9">
        <f t="shared" si="3"/>
        <v>0</v>
      </c>
    </row>
    <row r="34" spans="1:23" ht="18.75" x14ac:dyDescent="0.3">
      <c r="A34" s="15"/>
      <c r="B34" s="15"/>
      <c r="C34" s="15"/>
      <c r="D34" s="35"/>
      <c r="E34" s="36"/>
      <c r="F34" s="17"/>
      <c r="G34" s="17"/>
      <c r="H34" s="17"/>
      <c r="I34" s="17"/>
      <c r="J34" s="37"/>
      <c r="K34" s="37"/>
      <c r="L34" s="38"/>
      <c r="M34" s="39"/>
      <c r="N34" s="18"/>
      <c r="O34" s="21"/>
      <c r="P34" s="22"/>
      <c r="Q34" s="22"/>
      <c r="R34" s="23">
        <f t="shared" ref="R34:V34" si="5">SUM(R30:R33)</f>
        <v>16758984.699999999</v>
      </c>
      <c r="S34" s="23" t="e">
        <f t="shared" si="5"/>
        <v>#DIV/0!</v>
      </c>
      <c r="T34" s="23">
        <f t="shared" si="5"/>
        <v>0</v>
      </c>
      <c r="U34" s="22">
        <f t="shared" si="5"/>
        <v>0</v>
      </c>
      <c r="V34" s="40" t="e">
        <f t="shared" si="5"/>
        <v>#REF!</v>
      </c>
      <c r="W34" s="9">
        <f t="shared" si="3"/>
        <v>0</v>
      </c>
    </row>
    <row r="35" spans="1:23" ht="18.75" x14ac:dyDescent="0.3">
      <c r="A35" s="24"/>
      <c r="B35" s="24"/>
      <c r="C35" s="24"/>
      <c r="D35" s="25"/>
      <c r="E35" s="19"/>
      <c r="F35" s="26"/>
      <c r="G35" s="26"/>
      <c r="H35" s="26"/>
      <c r="I35" s="26"/>
      <c r="J35" s="20"/>
      <c r="K35" s="20"/>
      <c r="L35" s="27"/>
      <c r="M35" s="28"/>
      <c r="N35" s="29"/>
      <c r="O35" s="43"/>
      <c r="P35" s="29"/>
      <c r="Q35" s="30"/>
      <c r="R35" s="31">
        <v>3187137.75</v>
      </c>
      <c r="S35" s="32" t="e">
        <f t="shared" ref="S35:S40" si="6">ROUND(Q35/D35,2)</f>
        <v>#DIV/0!</v>
      </c>
      <c r="T35" s="33">
        <f t="shared" si="1"/>
        <v>0</v>
      </c>
      <c r="U35" s="34">
        <f t="shared" si="2"/>
        <v>0</v>
      </c>
      <c r="V35" s="1" t="e">
        <f>(E35*1.8+F35*3.3+G35*5.4+H35)*J35*#REF!+L35</f>
        <v>#REF!</v>
      </c>
      <c r="W35" s="9">
        <f t="shared" si="3"/>
        <v>0</v>
      </c>
    </row>
    <row r="36" spans="1:23" ht="18.75" x14ac:dyDescent="0.3">
      <c r="A36" s="24"/>
      <c r="B36" s="24"/>
      <c r="C36" s="24"/>
      <c r="D36" s="25"/>
      <c r="E36" s="19"/>
      <c r="F36" s="26"/>
      <c r="G36" s="26"/>
      <c r="H36" s="26"/>
      <c r="I36" s="26"/>
      <c r="J36" s="20"/>
      <c r="K36" s="20"/>
      <c r="L36" s="27"/>
      <c r="M36" s="28"/>
      <c r="N36" s="29"/>
      <c r="O36" s="43"/>
      <c r="P36" s="29"/>
      <c r="Q36" s="30"/>
      <c r="R36" s="31">
        <v>1041060.16</v>
      </c>
      <c r="S36" s="32" t="e">
        <f t="shared" si="6"/>
        <v>#DIV/0!</v>
      </c>
      <c r="T36" s="33">
        <f t="shared" si="1"/>
        <v>0</v>
      </c>
      <c r="U36" s="34">
        <f t="shared" si="2"/>
        <v>0</v>
      </c>
      <c r="V36" s="1" t="e">
        <f>(E36*1.8+F36*3.3+G36*5.4+H36)*J36*#REF!+L36</f>
        <v>#REF!</v>
      </c>
      <c r="W36" s="9">
        <f t="shared" si="3"/>
        <v>0</v>
      </c>
    </row>
    <row r="37" spans="1:23" ht="18.75" x14ac:dyDescent="0.3">
      <c r="A37" s="24"/>
      <c r="B37" s="24"/>
      <c r="C37" s="24"/>
      <c r="D37" s="25"/>
      <c r="E37" s="19"/>
      <c r="F37" s="29"/>
      <c r="G37" s="29"/>
      <c r="H37" s="29"/>
      <c r="I37" s="29"/>
      <c r="J37" s="20"/>
      <c r="K37" s="20"/>
      <c r="L37" s="27"/>
      <c r="M37" s="28"/>
      <c r="N37" s="29"/>
      <c r="O37" s="43"/>
      <c r="P37" s="29"/>
      <c r="Q37" s="30"/>
      <c r="R37" s="31">
        <v>1489795.26</v>
      </c>
      <c r="S37" s="32" t="e">
        <f t="shared" si="6"/>
        <v>#DIV/0!</v>
      </c>
      <c r="T37" s="33">
        <f t="shared" si="1"/>
        <v>0</v>
      </c>
      <c r="U37" s="34">
        <f t="shared" si="2"/>
        <v>0</v>
      </c>
      <c r="V37" s="1" t="e">
        <f>(E37*1.8+F37*3.3+G37*5.4+H37)*J37*#REF!+L37</f>
        <v>#REF!</v>
      </c>
      <c r="W37" s="9">
        <f t="shared" si="3"/>
        <v>0</v>
      </c>
    </row>
    <row r="38" spans="1:23" ht="18.75" x14ac:dyDescent="0.3">
      <c r="A38" s="24"/>
      <c r="B38" s="24"/>
      <c r="C38" s="24"/>
      <c r="D38" s="25"/>
      <c r="E38" s="19"/>
      <c r="F38" s="26"/>
      <c r="G38" s="26"/>
      <c r="H38" s="26"/>
      <c r="I38" s="26"/>
      <c r="J38" s="20"/>
      <c r="K38" s="20"/>
      <c r="L38" s="27"/>
      <c r="M38" s="28"/>
      <c r="N38" s="29"/>
      <c r="O38" s="43"/>
      <c r="P38" s="29"/>
      <c r="Q38" s="30"/>
      <c r="R38" s="31">
        <v>972585.32</v>
      </c>
      <c r="S38" s="32" t="e">
        <f t="shared" si="6"/>
        <v>#DIV/0!</v>
      </c>
      <c r="T38" s="33">
        <f t="shared" si="1"/>
        <v>0</v>
      </c>
      <c r="U38" s="34">
        <f t="shared" si="2"/>
        <v>0</v>
      </c>
      <c r="V38" s="1" t="e">
        <f>(E38*1.8+F38*3.3+G38*5.4+H38)*J38*#REF!+L38</f>
        <v>#REF!</v>
      </c>
      <c r="W38" s="9">
        <f t="shared" si="3"/>
        <v>0</v>
      </c>
    </row>
    <row r="39" spans="1:23" ht="18.75" x14ac:dyDescent="0.3">
      <c r="A39" s="24"/>
      <c r="B39" s="24"/>
      <c r="C39" s="24"/>
      <c r="D39" s="25"/>
      <c r="E39" s="19"/>
      <c r="F39" s="26"/>
      <c r="G39" s="26"/>
      <c r="H39" s="26"/>
      <c r="I39" s="26"/>
      <c r="J39" s="20"/>
      <c r="K39" s="20"/>
      <c r="L39" s="27"/>
      <c r="M39" s="28"/>
      <c r="N39" s="29"/>
      <c r="O39" s="43"/>
      <c r="P39" s="29"/>
      <c r="Q39" s="30"/>
      <c r="R39" s="31">
        <v>2008124.88</v>
      </c>
      <c r="S39" s="32" t="e">
        <f t="shared" si="6"/>
        <v>#DIV/0!</v>
      </c>
      <c r="T39" s="33">
        <f t="shared" si="1"/>
        <v>0</v>
      </c>
      <c r="U39" s="34">
        <f t="shared" si="2"/>
        <v>0</v>
      </c>
      <c r="V39" s="1" t="e">
        <f>(E39*1.8+F39*3.3+G39*5.4+H39)*J39*#REF!+L39</f>
        <v>#REF!</v>
      </c>
      <c r="W39" s="9">
        <f t="shared" si="3"/>
        <v>0</v>
      </c>
    </row>
    <row r="40" spans="1:23" ht="18.75" x14ac:dyDescent="0.3">
      <c r="A40" s="24"/>
      <c r="B40" s="24"/>
      <c r="C40" s="24"/>
      <c r="D40" s="25"/>
      <c r="E40" s="19"/>
      <c r="F40" s="26"/>
      <c r="G40" s="26"/>
      <c r="H40" s="26"/>
      <c r="I40" s="26"/>
      <c r="J40" s="20"/>
      <c r="K40" s="20"/>
      <c r="L40" s="27"/>
      <c r="M40" s="28"/>
      <c r="N40" s="29"/>
      <c r="O40" s="43"/>
      <c r="P40" s="29"/>
      <c r="Q40" s="30"/>
      <c r="R40" s="31">
        <v>1957152.66</v>
      </c>
      <c r="S40" s="32" t="e">
        <f t="shared" si="6"/>
        <v>#DIV/0!</v>
      </c>
      <c r="T40" s="33">
        <f t="shared" si="1"/>
        <v>0</v>
      </c>
      <c r="U40" s="34">
        <f t="shared" si="2"/>
        <v>0</v>
      </c>
      <c r="V40" s="1" t="e">
        <f>(E40*1.8+F40*3.3+G40*5.4+H40)*J40*#REF!+L40</f>
        <v>#REF!</v>
      </c>
      <c r="W40" s="9">
        <f t="shared" si="3"/>
        <v>0</v>
      </c>
    </row>
    <row r="41" spans="1:23" ht="18.75" x14ac:dyDescent="0.3">
      <c r="A41" s="15"/>
      <c r="B41" s="15"/>
      <c r="C41" s="15"/>
      <c r="D41" s="35"/>
      <c r="E41" s="36"/>
      <c r="F41" s="18"/>
      <c r="G41" s="18"/>
      <c r="H41" s="17"/>
      <c r="I41" s="17"/>
      <c r="J41" s="37"/>
      <c r="K41" s="37"/>
      <c r="L41" s="38"/>
      <c r="M41" s="39"/>
      <c r="N41" s="18"/>
      <c r="O41" s="21"/>
      <c r="P41" s="22"/>
      <c r="Q41" s="22"/>
      <c r="R41" s="23">
        <f t="shared" ref="R41:V41" si="7">SUM(R35:R40)</f>
        <v>10655856.030000001</v>
      </c>
      <c r="S41" s="23" t="e">
        <f t="shared" si="7"/>
        <v>#DIV/0!</v>
      </c>
      <c r="T41" s="23">
        <f t="shared" si="7"/>
        <v>0</v>
      </c>
      <c r="U41" s="22">
        <f t="shared" si="7"/>
        <v>0</v>
      </c>
      <c r="V41" s="40" t="e">
        <f t="shared" si="7"/>
        <v>#REF!</v>
      </c>
      <c r="W41" s="9">
        <f t="shared" si="3"/>
        <v>0</v>
      </c>
    </row>
    <row r="42" spans="1:23" ht="18.75" x14ac:dyDescent="0.3">
      <c r="A42" s="24"/>
      <c r="B42" s="24"/>
      <c r="C42" s="24"/>
      <c r="D42" s="25"/>
      <c r="E42" s="19"/>
      <c r="F42" s="26"/>
      <c r="G42" s="26"/>
      <c r="H42" s="26"/>
      <c r="I42" s="26"/>
      <c r="J42" s="20"/>
      <c r="K42" s="20"/>
      <c r="L42" s="27"/>
      <c r="M42" s="28"/>
      <c r="N42" s="29"/>
      <c r="O42" s="43"/>
      <c r="P42" s="29"/>
      <c r="Q42" s="30"/>
      <c r="R42" s="31">
        <v>1056863.8400000001</v>
      </c>
      <c r="S42" s="32" t="e">
        <f>ROUND(Q42/D42,2)</f>
        <v>#DIV/0!</v>
      </c>
      <c r="T42" s="33">
        <f t="shared" si="1"/>
        <v>0</v>
      </c>
      <c r="U42" s="34">
        <f t="shared" si="2"/>
        <v>0</v>
      </c>
      <c r="V42" s="1" t="e">
        <f>(E42*1.8+F42*3.3+G42*5.4+H42)*J42*#REF!+L42</f>
        <v>#REF!</v>
      </c>
      <c r="W42" s="9">
        <f t="shared" si="3"/>
        <v>0</v>
      </c>
    </row>
    <row r="43" spans="1:23" ht="18.75" x14ac:dyDescent="0.3">
      <c r="A43" s="24"/>
      <c r="B43" s="24"/>
      <c r="C43" s="24"/>
      <c r="D43" s="25"/>
      <c r="E43" s="19"/>
      <c r="F43" s="26"/>
      <c r="G43" s="26"/>
      <c r="H43" s="26"/>
      <c r="I43" s="26"/>
      <c r="J43" s="20"/>
      <c r="K43" s="20"/>
      <c r="L43" s="27"/>
      <c r="M43" s="28"/>
      <c r="N43" s="29"/>
      <c r="O43" s="43"/>
      <c r="P43" s="29"/>
      <c r="Q43" s="30"/>
      <c r="R43" s="31">
        <v>2965995.08</v>
      </c>
      <c r="S43" s="32" t="e">
        <f>ROUND(Q43/D43,2)</f>
        <v>#DIV/0!</v>
      </c>
      <c r="T43" s="33">
        <f t="shared" si="1"/>
        <v>0</v>
      </c>
      <c r="U43" s="34">
        <f t="shared" si="2"/>
        <v>0</v>
      </c>
      <c r="V43" s="1" t="e">
        <f>(E43*1.8+F43*3.3+G43*5.4+H43)*J43*#REF!+L43</f>
        <v>#REF!</v>
      </c>
      <c r="W43" s="9">
        <f t="shared" si="3"/>
        <v>0</v>
      </c>
    </row>
    <row r="44" spans="1:23" ht="18.75" x14ac:dyDescent="0.3">
      <c r="A44" s="24"/>
      <c r="B44" s="24"/>
      <c r="C44" s="24"/>
      <c r="D44" s="25"/>
      <c r="E44" s="19"/>
      <c r="F44" s="26"/>
      <c r="G44" s="26"/>
      <c r="H44" s="26"/>
      <c r="I44" s="26"/>
      <c r="J44" s="20"/>
      <c r="K44" s="20"/>
      <c r="L44" s="27"/>
      <c r="M44" s="28"/>
      <c r="N44" s="29"/>
      <c r="O44" s="43"/>
      <c r="P44" s="29"/>
      <c r="Q44" s="30"/>
      <c r="R44" s="31">
        <v>2025825.78</v>
      </c>
      <c r="S44" s="32" t="e">
        <f>ROUND(Q44/D44,2)</f>
        <v>#DIV/0!</v>
      </c>
      <c r="T44" s="33">
        <f t="shared" si="1"/>
        <v>0</v>
      </c>
      <c r="U44" s="34">
        <f t="shared" si="2"/>
        <v>0</v>
      </c>
      <c r="V44" s="1" t="e">
        <f>(E44*1.8+F44*3.3+G44*5.4+H44)*J44*#REF!+L44</f>
        <v>#REF!</v>
      </c>
      <c r="W44" s="9">
        <f t="shared" si="3"/>
        <v>0</v>
      </c>
    </row>
    <row r="45" spans="1:23" ht="18.75" x14ac:dyDescent="0.3">
      <c r="A45" s="24"/>
      <c r="B45" s="24"/>
      <c r="C45" s="24"/>
      <c r="D45" s="25"/>
      <c r="E45" s="19"/>
      <c r="F45" s="26"/>
      <c r="G45" s="26"/>
      <c r="H45" s="26"/>
      <c r="I45" s="26"/>
      <c r="J45" s="20"/>
      <c r="K45" s="20"/>
      <c r="L45" s="27"/>
      <c r="M45" s="28"/>
      <c r="N45" s="29"/>
      <c r="O45" s="43"/>
      <c r="P45" s="29"/>
      <c r="Q45" s="30"/>
      <c r="R45" s="31">
        <v>2326601.11</v>
      </c>
      <c r="S45" s="32" t="e">
        <f>ROUND(Q45/D45,2)</f>
        <v>#DIV/0!</v>
      </c>
      <c r="T45" s="33">
        <f t="shared" si="1"/>
        <v>0</v>
      </c>
      <c r="U45" s="34">
        <f t="shared" si="2"/>
        <v>0</v>
      </c>
      <c r="V45" s="1" t="e">
        <f>(E45*1.8+F45*3.3+G45*5.4+H45)*J45*#REF!+L45</f>
        <v>#REF!</v>
      </c>
      <c r="W45" s="9">
        <f t="shared" si="3"/>
        <v>0</v>
      </c>
    </row>
    <row r="46" spans="1:23" ht="18.75" x14ac:dyDescent="0.3">
      <c r="A46" s="15"/>
      <c r="B46" s="15"/>
      <c r="C46" s="15"/>
      <c r="D46" s="35"/>
      <c r="E46" s="36"/>
      <c r="F46" s="17"/>
      <c r="G46" s="17"/>
      <c r="H46" s="17"/>
      <c r="I46" s="17"/>
      <c r="J46" s="37"/>
      <c r="K46" s="37"/>
      <c r="L46" s="38"/>
      <c r="M46" s="39"/>
      <c r="N46" s="18"/>
      <c r="O46" s="21"/>
      <c r="P46" s="22"/>
      <c r="Q46" s="22"/>
      <c r="R46" s="23">
        <f t="shared" ref="R46:V46" si="8">SUM(R42:R45)</f>
        <v>8375285.8100000005</v>
      </c>
      <c r="S46" s="23" t="e">
        <f t="shared" si="8"/>
        <v>#DIV/0!</v>
      </c>
      <c r="T46" s="23">
        <f t="shared" si="8"/>
        <v>0</v>
      </c>
      <c r="U46" s="22">
        <f t="shared" si="8"/>
        <v>0</v>
      </c>
      <c r="V46" s="40" t="e">
        <f t="shared" si="8"/>
        <v>#REF!</v>
      </c>
      <c r="W46" s="9">
        <f t="shared" si="3"/>
        <v>0</v>
      </c>
    </row>
    <row r="47" spans="1:23" ht="18.75" x14ac:dyDescent="0.3">
      <c r="A47" s="24"/>
      <c r="B47" s="24"/>
      <c r="C47" s="24"/>
      <c r="D47" s="25"/>
      <c r="E47" s="19"/>
      <c r="F47" s="26"/>
      <c r="G47" s="26"/>
      <c r="H47" s="26"/>
      <c r="I47" s="26"/>
      <c r="J47" s="20"/>
      <c r="K47" s="20"/>
      <c r="L47" s="27"/>
      <c r="M47" s="28"/>
      <c r="N47" s="29"/>
      <c r="O47" s="43"/>
      <c r="P47" s="29"/>
      <c r="Q47" s="30"/>
      <c r="R47" s="31">
        <v>4868882.6100000003</v>
      </c>
      <c r="S47" s="32" t="e">
        <f>ROUND(Q47/D47,2)</f>
        <v>#DIV/0!</v>
      </c>
      <c r="T47" s="33">
        <f t="shared" si="1"/>
        <v>0</v>
      </c>
      <c r="U47" s="34">
        <f t="shared" si="2"/>
        <v>0</v>
      </c>
      <c r="V47" s="1" t="e">
        <f>(E47*1.8+F47*3.3+G47*5.4+H47)*J47*#REF!+L47</f>
        <v>#REF!</v>
      </c>
      <c r="W47" s="9">
        <f t="shared" si="3"/>
        <v>0</v>
      </c>
    </row>
    <row r="48" spans="1:23" ht="18.75" x14ac:dyDescent="0.3">
      <c r="A48" s="24"/>
      <c r="B48" s="24"/>
      <c r="C48" s="24"/>
      <c r="D48" s="25"/>
      <c r="E48" s="19"/>
      <c r="F48" s="26"/>
      <c r="G48" s="26"/>
      <c r="H48" s="26"/>
      <c r="I48" s="26"/>
      <c r="J48" s="20"/>
      <c r="K48" s="20"/>
      <c r="L48" s="27"/>
      <c r="M48" s="28"/>
      <c r="N48" s="29"/>
      <c r="O48" s="43"/>
      <c r="P48" s="29"/>
      <c r="Q48" s="30"/>
      <c r="R48" s="31">
        <v>3641529.53</v>
      </c>
      <c r="S48" s="32" t="e">
        <f>ROUND(Q48/D48,2)</f>
        <v>#DIV/0!</v>
      </c>
      <c r="T48" s="33">
        <f t="shared" si="1"/>
        <v>0</v>
      </c>
      <c r="U48" s="34">
        <f t="shared" si="2"/>
        <v>0</v>
      </c>
      <c r="V48" s="1" t="e">
        <f>(E48*1.8+F48*3.3+G48*5.4+H48)*J48*#REF!+L48</f>
        <v>#REF!</v>
      </c>
      <c r="W48" s="9">
        <f t="shared" si="3"/>
        <v>0</v>
      </c>
    </row>
    <row r="49" spans="1:23" ht="18.75" x14ac:dyDescent="0.3">
      <c r="A49" s="24"/>
      <c r="B49" s="24"/>
      <c r="C49" s="24"/>
      <c r="D49" s="25"/>
      <c r="E49" s="19"/>
      <c r="F49" s="26"/>
      <c r="G49" s="26"/>
      <c r="H49" s="26"/>
      <c r="I49" s="26"/>
      <c r="J49" s="20"/>
      <c r="K49" s="20"/>
      <c r="L49" s="27"/>
      <c r="M49" s="28"/>
      <c r="N49" s="29"/>
      <c r="O49" s="43"/>
      <c r="P49" s="29"/>
      <c r="Q49" s="30"/>
      <c r="R49" s="81"/>
      <c r="S49" s="82"/>
      <c r="T49" s="83"/>
      <c r="U49" s="34"/>
      <c r="W49" s="9"/>
    </row>
    <row r="50" spans="1:23" s="85" customFormat="1" ht="18.75" x14ac:dyDescent="0.3">
      <c r="A50" s="48"/>
      <c r="B50" s="48"/>
      <c r="C50" s="48"/>
      <c r="D50" s="49"/>
      <c r="E50" s="50"/>
      <c r="F50" s="51"/>
      <c r="G50" s="51"/>
      <c r="H50" s="51"/>
      <c r="I50" s="51"/>
      <c r="J50" s="52"/>
      <c r="K50" s="52"/>
      <c r="L50" s="53"/>
      <c r="M50" s="54"/>
      <c r="N50" s="55"/>
      <c r="O50" s="56"/>
      <c r="P50" s="55"/>
      <c r="Q50" s="57"/>
      <c r="R50" s="55">
        <v>3101976.72</v>
      </c>
      <c r="S50" s="55" t="e">
        <f>ROUND(Q50/D50,2)</f>
        <v>#DIV/0!</v>
      </c>
      <c r="T50" s="51">
        <f t="shared" si="1"/>
        <v>0</v>
      </c>
      <c r="U50" s="84">
        <f t="shared" si="2"/>
        <v>0</v>
      </c>
      <c r="V50" s="85" t="e">
        <f>(E50*1.8+F50*3.3+G50*5.4+H50)*J50*#REF!+L50</f>
        <v>#REF!</v>
      </c>
      <c r="W50" s="86">
        <f t="shared" si="3"/>
        <v>0</v>
      </c>
    </row>
    <row r="51" spans="1:23" ht="18.75" x14ac:dyDescent="0.25">
      <c r="A51" s="48"/>
      <c r="B51" s="48"/>
      <c r="C51"/>
      <c r="D51" s="107" t="s">
        <v>24</v>
      </c>
      <c r="E51" s="107"/>
      <c r="F51" s="107"/>
      <c r="G51" s="107"/>
      <c r="H51"/>
      <c r="L51" s="94"/>
      <c r="M51" s="94"/>
      <c r="N51" s="94"/>
      <c r="P51" s="95" t="s">
        <v>25</v>
      </c>
      <c r="Q51" s="95"/>
      <c r="W51" s="9">
        <f t="shared" si="3"/>
        <v>0</v>
      </c>
    </row>
    <row r="52" spans="1:23" ht="18.75" x14ac:dyDescent="0.25">
      <c r="A52" s="48"/>
      <c r="B52" s="48"/>
      <c r="C52"/>
      <c r="D52" s="68"/>
      <c r="E52" s="68"/>
      <c r="F52" s="68"/>
      <c r="G52" s="69"/>
      <c r="H52"/>
      <c r="L52" s="1" t="s">
        <v>26</v>
      </c>
      <c r="P52" s="91" t="s">
        <v>27</v>
      </c>
      <c r="Q52" s="91"/>
      <c r="W52" s="9">
        <f t="shared" si="3"/>
        <v>0</v>
      </c>
    </row>
    <row r="53" spans="1:23" ht="18.75" x14ac:dyDescent="0.25">
      <c r="A53" s="48"/>
      <c r="B53" s="48"/>
      <c r="C53"/>
      <c r="D53" s="68"/>
      <c r="E53" s="68"/>
      <c r="F53" s="68"/>
      <c r="G53" s="69"/>
      <c r="H53"/>
      <c r="P53" s="91"/>
      <c r="Q53" s="91"/>
      <c r="W53" s="9">
        <f t="shared" si="3"/>
        <v>0</v>
      </c>
    </row>
    <row r="54" spans="1:23" ht="18.75" x14ac:dyDescent="0.25">
      <c r="A54" s="48"/>
      <c r="B54" s="48"/>
      <c r="C54"/>
      <c r="D54" s="78" t="s">
        <v>28</v>
      </c>
      <c r="E54" s="68"/>
      <c r="F54" s="78"/>
      <c r="G54" s="78"/>
      <c r="H54"/>
      <c r="W54" s="9">
        <f t="shared" si="3"/>
        <v>0</v>
      </c>
    </row>
    <row r="55" spans="1:23" ht="18.75" x14ac:dyDescent="0.25">
      <c r="A55" s="48"/>
      <c r="B55" s="48"/>
      <c r="C55"/>
      <c r="D55" s="78" t="s">
        <v>29</v>
      </c>
      <c r="E55" s="78"/>
      <c r="F55" s="78"/>
      <c r="G55" s="78"/>
      <c r="H55"/>
      <c r="W55" s="9">
        <f t="shared" si="3"/>
        <v>0</v>
      </c>
    </row>
    <row r="56" spans="1:23" ht="18.75" x14ac:dyDescent="0.25">
      <c r="A56" s="48"/>
      <c r="B56" s="48"/>
      <c r="C56"/>
      <c r="D56" s="78" t="s">
        <v>30</v>
      </c>
      <c r="E56" s="78"/>
      <c r="F56" s="78"/>
      <c r="G56" s="78"/>
      <c r="H56"/>
      <c r="W56" s="9">
        <f t="shared" si="3"/>
        <v>0</v>
      </c>
    </row>
    <row r="57" spans="1:23" ht="18.75" x14ac:dyDescent="0.25">
      <c r="A57" s="48"/>
      <c r="B57" s="48"/>
      <c r="C57"/>
      <c r="D57" s="78" t="s">
        <v>31</v>
      </c>
      <c r="E57" s="78"/>
      <c r="F57" s="78"/>
      <c r="G57" s="78"/>
      <c r="H57"/>
      <c r="L57" s="94"/>
      <c r="M57" s="94"/>
      <c r="N57" s="94"/>
      <c r="P57" s="95" t="s">
        <v>33</v>
      </c>
      <c r="Q57" s="95"/>
      <c r="W57" s="9">
        <f t="shared" si="3"/>
        <v>0</v>
      </c>
    </row>
    <row r="58" spans="1:23" ht="18.75" x14ac:dyDescent="0.25">
      <c r="A58" s="48"/>
      <c r="B58" s="48"/>
      <c r="C58"/>
      <c r="D58" s="71"/>
      <c r="E58" s="78"/>
      <c r="F58" s="72"/>
      <c r="G58" s="70"/>
      <c r="H58"/>
      <c r="L58" s="1" t="s">
        <v>26</v>
      </c>
      <c r="P58" s="91" t="s">
        <v>27</v>
      </c>
      <c r="Q58" s="91"/>
      <c r="W58" s="9">
        <f t="shared" si="3"/>
        <v>0</v>
      </c>
    </row>
    <row r="59" spans="1:23" ht="18.75" x14ac:dyDescent="0.25">
      <c r="A59" s="87"/>
      <c r="B59" s="87"/>
      <c r="C59"/>
      <c r="D59"/>
      <c r="E59" s="71"/>
      <c r="F59"/>
      <c r="G59"/>
      <c r="H59"/>
      <c r="W59" s="9">
        <f t="shared" si="3"/>
        <v>0</v>
      </c>
    </row>
    <row r="60" spans="1:23" ht="18.75" x14ac:dyDescent="0.25">
      <c r="A60" s="48"/>
      <c r="B60" s="48"/>
      <c r="C60"/>
      <c r="D60"/>
      <c r="E60"/>
      <c r="F60"/>
      <c r="G60"/>
      <c r="H60"/>
      <c r="W60" s="9">
        <f t="shared" si="3"/>
        <v>0</v>
      </c>
    </row>
    <row r="61" spans="1:23" ht="18.75" x14ac:dyDescent="0.25">
      <c r="A61" s="48"/>
      <c r="B61" s="48"/>
      <c r="C61"/>
      <c r="D61"/>
      <c r="E61"/>
      <c r="F61"/>
      <c r="G61"/>
      <c r="H61"/>
      <c r="W61" s="9">
        <f t="shared" si="3"/>
        <v>0</v>
      </c>
    </row>
    <row r="62" spans="1:23" ht="18.75" x14ac:dyDescent="0.25">
      <c r="A62" s="48"/>
      <c r="B62" s="48"/>
      <c r="D62" s="79"/>
      <c r="E62"/>
      <c r="F62" s="73"/>
      <c r="G62" s="74"/>
      <c r="H62" s="92"/>
      <c r="I62" s="92"/>
      <c r="J62" s="92"/>
      <c r="K62" s="92"/>
      <c r="M62" s="92"/>
      <c r="N62" s="92"/>
      <c r="O62" s="92"/>
      <c r="Q62" s="93"/>
      <c r="R62" s="93"/>
      <c r="S62" s="93"/>
      <c r="T62" s="93"/>
      <c r="U62" s="93"/>
      <c r="V62" s="93"/>
      <c r="W62" s="9">
        <f t="shared" si="3"/>
        <v>0</v>
      </c>
    </row>
    <row r="63" spans="1:23" ht="54" customHeight="1" x14ac:dyDescent="0.25">
      <c r="A63" s="48"/>
      <c r="B63" s="48"/>
      <c r="D63" s="88" t="s">
        <v>34</v>
      </c>
      <c r="E63" s="88"/>
      <c r="F63" s="75"/>
      <c r="G63" s="89"/>
      <c r="H63" s="90" t="s">
        <v>32</v>
      </c>
      <c r="I63" s="90"/>
      <c r="J63" s="90"/>
      <c r="K63" s="90"/>
      <c r="M63" s="88" t="s">
        <v>35</v>
      </c>
      <c r="N63" s="88"/>
      <c r="O63" s="88"/>
      <c r="Q63" s="90"/>
      <c r="R63" s="90"/>
      <c r="S63" s="90"/>
      <c r="T63" s="90"/>
      <c r="U63" s="90"/>
      <c r="V63" s="90"/>
      <c r="W63" s="9" t="e">
        <f t="shared" si="3"/>
        <v>#VALUE!</v>
      </c>
    </row>
    <row r="64" spans="1:23" ht="18.75" x14ac:dyDescent="0.25">
      <c r="A64" s="48"/>
      <c r="B64" s="48"/>
      <c r="D64" s="76"/>
      <c r="E64" s="80"/>
      <c r="F64" s="77"/>
      <c r="G64" s="89"/>
      <c r="H64" s="77"/>
      <c r="M64" s="77"/>
      <c r="W64" s="9">
        <f t="shared" si="3"/>
        <v>0</v>
      </c>
    </row>
    <row r="65" spans="1:23" ht="18.75" x14ac:dyDescent="0.3">
      <c r="A65" s="48"/>
      <c r="B65" s="48"/>
      <c r="C65" s="48"/>
      <c r="D65" s="49"/>
      <c r="E65" s="74"/>
      <c r="F65" s="51"/>
      <c r="G65" s="51"/>
      <c r="H65" s="51"/>
      <c r="I65" s="51"/>
      <c r="J65" s="52"/>
      <c r="K65" s="52"/>
      <c r="L65" s="53"/>
      <c r="M65" s="54"/>
      <c r="N65" s="55"/>
      <c r="O65" s="56"/>
      <c r="P65" s="55"/>
      <c r="Q65" s="57"/>
      <c r="R65" s="31">
        <v>4371461.29</v>
      </c>
      <c r="S65" s="32" t="e">
        <f>ROUND(Q65/D65,2)</f>
        <v>#DIV/0!</v>
      </c>
      <c r="T65" s="33">
        <f>(E66*1.8)+(F65*3.3)+(G65*5.4)+H65</f>
        <v>0</v>
      </c>
      <c r="U65" s="34">
        <f t="shared" si="2"/>
        <v>0</v>
      </c>
      <c r="V65" s="1" t="e">
        <f>(E66*1.8+F65*3.3+G65*5.4+H65)*J65*#REF!+L65</f>
        <v>#REF!</v>
      </c>
      <c r="W65" s="9">
        <f t="shared" si="3"/>
        <v>0</v>
      </c>
    </row>
    <row r="66" spans="1:23" ht="18.75" x14ac:dyDescent="0.3">
      <c r="A66" s="58"/>
      <c r="B66" s="58"/>
      <c r="C66" s="58"/>
      <c r="D66" s="64"/>
      <c r="E66" s="50"/>
      <c r="F66" s="66"/>
      <c r="G66" s="66"/>
      <c r="H66" s="66"/>
      <c r="I66" s="66"/>
      <c r="J66" s="59"/>
      <c r="K66" s="59"/>
      <c r="L66" s="60"/>
      <c r="M66" s="67"/>
      <c r="N66" s="61"/>
      <c r="O66" s="62"/>
      <c r="P66" s="63"/>
      <c r="Q66" s="63"/>
      <c r="R66" s="47">
        <f t="shared" ref="R66:V66" si="9">SUM(R60:R65)</f>
        <v>4371461.29</v>
      </c>
      <c r="S66" s="23" t="e">
        <f t="shared" si="9"/>
        <v>#DIV/0!</v>
      </c>
      <c r="T66" s="23">
        <f t="shared" si="9"/>
        <v>0</v>
      </c>
      <c r="U66" s="22">
        <f t="shared" si="9"/>
        <v>0</v>
      </c>
      <c r="V66" s="40" t="e">
        <f t="shared" si="9"/>
        <v>#REF!</v>
      </c>
      <c r="W66" s="9">
        <f t="shared" si="3"/>
        <v>0</v>
      </c>
    </row>
    <row r="67" spans="1:23" ht="18.75" x14ac:dyDescent="0.25">
      <c r="E67" s="65"/>
      <c r="L67" s="41"/>
    </row>
  </sheetData>
  <mergeCells count="39">
    <mergeCell ref="S18:S20"/>
    <mergeCell ref="A18:A20"/>
    <mergeCell ref="C18:C20"/>
    <mergeCell ref="O11:T11"/>
    <mergeCell ref="O12:U12"/>
    <mergeCell ref="O13:U13"/>
    <mergeCell ref="O14:U14"/>
    <mergeCell ref="O15:U15"/>
    <mergeCell ref="O16:U16"/>
    <mergeCell ref="T18:T20"/>
    <mergeCell ref="E19:H19"/>
    <mergeCell ref="I18:I20"/>
    <mergeCell ref="P18:P20"/>
    <mergeCell ref="Q18:Q20"/>
    <mergeCell ref="A17:S17"/>
    <mergeCell ref="D18:H18"/>
    <mergeCell ref="D51:G51"/>
    <mergeCell ref="L51:N51"/>
    <mergeCell ref="P51:Q51"/>
    <mergeCell ref="P52:Q52"/>
    <mergeCell ref="O18:O20"/>
    <mergeCell ref="B18:B20"/>
    <mergeCell ref="L18:L20"/>
    <mergeCell ref="K18:K20"/>
    <mergeCell ref="M18:M20"/>
    <mergeCell ref="N18:N20"/>
    <mergeCell ref="J18:J20"/>
    <mergeCell ref="P58:Q58"/>
    <mergeCell ref="H62:K62"/>
    <mergeCell ref="M62:O62"/>
    <mergeCell ref="Q62:V62"/>
    <mergeCell ref="P53:Q53"/>
    <mergeCell ref="L57:N57"/>
    <mergeCell ref="P57:Q57"/>
    <mergeCell ref="D63:E63"/>
    <mergeCell ref="G63:G64"/>
    <mergeCell ref="H63:K63"/>
    <mergeCell ref="M63:O63"/>
    <mergeCell ref="Q63:V63"/>
  </mergeCells>
  <conditionalFormatting sqref="N65:Q66 P66:V66 P65:T65 D65:D66 F65:K66 E66:E67 R47:T50 N23:Q50 P42:T45 P35:T40 P30:T33 P23:T28 P29:V29 P34:V34 P41:V41 P46:V46 L22:W22 D22:K50">
    <cfRule type="cellIs" dxfId="0" priority="3" stopIfTrue="1" operator="equal">
      <formula>0</formula>
    </cfRule>
  </conditionalFormatting>
  <printOptions horizontalCentered="1"/>
  <pageMargins left="0" right="0" top="0" bottom="0" header="0" footer="0"/>
  <pageSetup paperSize="9" scale="46" orientation="landscape" r:id="rId1"/>
  <headerFooter alignWithMargins="0"/>
  <colBreaks count="2" manualBreakCount="2">
    <brk id="17" min="10" max="63" man="1"/>
    <brk id="18" min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 субсидий </vt:lpstr>
      <vt:lpstr>'Распределение субсидий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2015-02-03T11:14:52Z</cp:lastPrinted>
  <dcterms:created xsi:type="dcterms:W3CDTF">2015-02-02T10:47:47Z</dcterms:created>
  <dcterms:modified xsi:type="dcterms:W3CDTF">2015-02-06T06:46:54Z</dcterms:modified>
</cp:coreProperties>
</file>